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sike\Desktop\Nashmil\"/>
    </mc:Choice>
  </mc:AlternateContent>
  <xr:revisionPtr revIDLastSave="0" documentId="13_ncr:1_{9839578C-2F75-4DB5-BBAC-CD6E60B229CA}" xr6:coauthVersionLast="37" xr6:coauthVersionMax="37" xr10:uidLastSave="{00000000-0000-0000-0000-000000000000}"/>
  <bookViews>
    <workbookView xWindow="0" yWindow="0" windowWidth="21570" windowHeight="7920" xr2:uid="{A292EC70-0984-4B7F-9CDB-A09346EFAB7A}"/>
  </bookViews>
  <sheets>
    <sheet name="Översikt lån" sheetId="2" r:id="rId1"/>
    <sheet name="Översikt ekonomi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2" i="1" l="1"/>
  <c r="B164" i="1"/>
  <c r="B146" i="1" l="1"/>
  <c r="B128" i="1"/>
  <c r="B110" i="1"/>
  <c r="B92" i="1"/>
  <c r="B74" i="1"/>
  <c r="B56" i="1"/>
  <c r="B38" i="1"/>
  <c r="B18" i="1"/>
  <c r="B186" i="1" l="1"/>
  <c r="B189" i="1" s="1"/>
  <c r="D13" i="2" l="1"/>
  <c r="F13" i="2" s="1"/>
  <c r="G13" i="2" s="1"/>
  <c r="D14" i="2"/>
  <c r="F14" i="2" s="1"/>
  <c r="G14" i="2" s="1"/>
  <c r="D15" i="2"/>
  <c r="F15" i="2" s="1"/>
  <c r="G15" i="2" s="1"/>
  <c r="D16" i="2"/>
  <c r="F16" i="2" s="1"/>
  <c r="G16" i="2" s="1"/>
  <c r="D4" i="2"/>
  <c r="I4" i="2"/>
  <c r="J4" i="2" s="1"/>
  <c r="D12" i="2"/>
  <c r="F12" i="2" s="1"/>
  <c r="G12" i="2" s="1"/>
  <c r="D9" i="2"/>
  <c r="F9" i="2" s="1"/>
  <c r="G9" i="2" s="1"/>
  <c r="D10" i="2"/>
  <c r="F10" i="2" s="1"/>
  <c r="G10" i="2" s="1"/>
  <c r="D11" i="2"/>
  <c r="F11" i="2" s="1"/>
  <c r="G11" i="2" s="1"/>
  <c r="D7" i="2"/>
  <c r="F7" i="2" s="1"/>
  <c r="G7" i="2" s="1"/>
  <c r="D8" i="2"/>
  <c r="F8" i="2" s="1"/>
  <c r="G8" i="2" s="1"/>
  <c r="D6" i="2"/>
  <c r="F6" i="2" s="1"/>
  <c r="G6" i="2" s="1"/>
  <c r="D5" i="2"/>
  <c r="F5" i="2" s="1"/>
  <c r="G5" i="2" s="1"/>
  <c r="E4" i="2"/>
  <c r="F4" i="2" l="1"/>
  <c r="K4" i="2" s="1"/>
  <c r="G4" i="2" l="1"/>
  <c r="L4" i="2" s="1"/>
</calcChain>
</file>

<file path=xl/sharedStrings.xml><?xml version="1.0" encoding="utf-8"?>
<sst xmlns="http://schemas.openxmlformats.org/spreadsheetml/2006/main" count="198" uniqueCount="76">
  <si>
    <t>Boende</t>
  </si>
  <si>
    <t>Hyra</t>
  </si>
  <si>
    <t>Amortering bolån</t>
  </si>
  <si>
    <t>Ränta bolån</t>
  </si>
  <si>
    <t>Vatten</t>
  </si>
  <si>
    <t>El</t>
  </si>
  <si>
    <t>Sophämtning</t>
  </si>
  <si>
    <t>…</t>
  </si>
  <si>
    <t>Bensin</t>
  </si>
  <si>
    <t>Parkering</t>
  </si>
  <si>
    <t>Tullar</t>
  </si>
  <si>
    <t>Reparationer</t>
  </si>
  <si>
    <t>Busskort</t>
  </si>
  <si>
    <t>Taxiresor</t>
  </si>
  <si>
    <t>Inhandlad mat till hemmet</t>
  </si>
  <si>
    <t>Restaurang &amp; Take-away</t>
  </si>
  <si>
    <t>Hygienartiklar</t>
  </si>
  <si>
    <t>Hus, hem &amp; trädgård</t>
  </si>
  <si>
    <t>Möbler och vitvaror</t>
  </si>
  <si>
    <t>Renoveringar</t>
  </si>
  <si>
    <t>Billån</t>
  </si>
  <si>
    <t>Personliga skulder</t>
  </si>
  <si>
    <t>Kläder &amp; Skor</t>
  </si>
  <si>
    <t>Smink</t>
  </si>
  <si>
    <t>Nöjen &amp; hobbyn</t>
  </si>
  <si>
    <t>Biobesök</t>
  </si>
  <si>
    <t>Klubb och barrundor</t>
  </si>
  <si>
    <t>Frisörbesök</t>
  </si>
  <si>
    <t>Manikyr/Pedikyr</t>
  </si>
  <si>
    <t>Andra behandlingar</t>
  </si>
  <si>
    <t>Badhus</t>
  </si>
  <si>
    <t>Sport</t>
  </si>
  <si>
    <t>Konserter</t>
  </si>
  <si>
    <t>Olika typer av abonnemang</t>
  </si>
  <si>
    <t>Netflix</t>
  </si>
  <si>
    <t>HBO</t>
  </si>
  <si>
    <t>Veckotidning</t>
  </si>
  <si>
    <t>Spotify</t>
  </si>
  <si>
    <t>Mobiltelefon</t>
  </si>
  <si>
    <t>Långivare</t>
  </si>
  <si>
    <t>Långivare 2</t>
  </si>
  <si>
    <t>Långivare 3</t>
  </si>
  <si>
    <t>Långivare 4</t>
  </si>
  <si>
    <t>Långivare 5</t>
  </si>
  <si>
    <t>Långivare 6</t>
  </si>
  <si>
    <t>Långivare 7</t>
  </si>
  <si>
    <t>Långivare 8</t>
  </si>
  <si>
    <t>Långivare 9</t>
  </si>
  <si>
    <t>Kvarvarande skuld</t>
  </si>
  <si>
    <t>Effektiv årsränta</t>
  </si>
  <si>
    <t>Effektiv månadsränta</t>
  </si>
  <si>
    <t>Antal månader kvar på lånet</t>
  </si>
  <si>
    <t>Räntekostnad totalt</t>
  </si>
  <si>
    <t>Månadskostnad för lånet</t>
  </si>
  <si>
    <t>Total skuld</t>
  </si>
  <si>
    <t>Snittränta</t>
  </si>
  <si>
    <t>Långivare 10</t>
  </si>
  <si>
    <t>Långivare 11</t>
  </si>
  <si>
    <t>Långivare 12</t>
  </si>
  <si>
    <t>Långivare 13</t>
  </si>
  <si>
    <t>Annuitetslån</t>
  </si>
  <si>
    <t>Månadskostnad Amortering + Ränta</t>
  </si>
  <si>
    <t>Lön efter skatt</t>
  </si>
  <si>
    <t>Barnbidrag</t>
  </si>
  <si>
    <t>Mat &amp; Hygien</t>
  </si>
  <si>
    <t>Samtliga lån och krediter utan säkerhet</t>
  </si>
  <si>
    <t>Övriga kostnader</t>
  </si>
  <si>
    <t>Spel</t>
  </si>
  <si>
    <t>Julklappar &amp; presenter</t>
  </si>
  <si>
    <t>Totalt alla kostnader</t>
  </si>
  <si>
    <t>NETTORESULTAT</t>
  </si>
  <si>
    <t>Transport (räkna ej in eventuella lånekostnader)</t>
  </si>
  <si>
    <t>Amortering + Räntekostnader lån (ej bolån)</t>
  </si>
  <si>
    <t>INTÄKTER</t>
  </si>
  <si>
    <t>KOSTNADER</t>
  </si>
  <si>
    <t>Resurs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</si>
</sst>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0.0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0" xfId="0" applyNumberFormat="1" applyBorder="1"/>
    <xf numFmtId="10" fontId="2" fillId="0" borderId="0" xfId="2" applyNumberFormat="1" applyFont="1"/>
    <xf numFmtId="164" fontId="2" fillId="0" borderId="0" xfId="0" applyNumberFormat="1" applyFont="1"/>
    <xf numFmtId="10" fontId="0" fillId="2" borderId="0" xfId="2" applyNumberFormat="1" applyFont="1" applyFill="1" applyBorder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0" fillId="3" borderId="0" xfId="0" applyFill="1" applyAlignment="1">
      <alignment horizontal="left"/>
    </xf>
    <xf numFmtId="165" fontId="0" fillId="3" borderId="0" xfId="1" applyNumberFormat="1" applyFont="1" applyFill="1"/>
    <xf numFmtId="165" fontId="3" fillId="3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165" fontId="2" fillId="0" borderId="1" xfId="1" applyNumberFormat="1" applyFont="1" applyBorder="1" applyAlignment="1" applyProtection="1">
      <alignment horizontal="center"/>
    </xf>
    <xf numFmtId="9" fontId="2" fillId="0" borderId="1" xfId="2" applyFont="1" applyBorder="1" applyAlignment="1" applyProtection="1">
      <alignment horizontal="center"/>
    </xf>
    <xf numFmtId="165" fontId="2" fillId="0" borderId="1" xfId="0" applyNumberFormat="1" applyFont="1" applyBorder="1" applyAlignment="1" applyProtection="1"/>
    <xf numFmtId="165" fontId="2" fillId="0" borderId="1" xfId="0" applyNumberFormat="1" applyFont="1" applyBorder="1" applyAlignment="1" applyProtection="1">
      <alignment horizontal="center"/>
    </xf>
    <xf numFmtId="0" fontId="2" fillId="2" borderId="0" xfId="0" applyFont="1" applyFill="1" applyProtection="1">
      <protection locked="0"/>
    </xf>
    <xf numFmtId="165" fontId="0" fillId="2" borderId="0" xfId="1" applyNumberFormat="1" applyFont="1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165" fontId="0" fillId="2" borderId="6" xfId="1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65" fontId="0" fillId="2" borderId="7" xfId="1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0B26-CD52-49B7-B3B8-C6F15E3AD8E7}">
  <dimension ref="A1:L23"/>
  <sheetViews>
    <sheetView tabSelected="1" workbookViewId="0">
      <selection activeCell="E9" sqref="E9"/>
    </sheetView>
  </sheetViews>
  <sheetFormatPr defaultRowHeight="15" x14ac:dyDescent="0.25"/>
  <cols>
    <col min="1" max="1" width="27.85546875" bestFit="1" customWidth="1"/>
    <col min="2" max="3" width="22.140625" customWidth="1"/>
    <col min="4" max="4" width="22.140625" hidden="1" customWidth="1"/>
    <col min="5" max="5" width="26.28515625" bestFit="1" customWidth="1"/>
    <col min="6" max="6" width="23.42578125" hidden="1" customWidth="1"/>
    <col min="7" max="7" width="21" hidden="1" customWidth="1"/>
    <col min="9" max="10" width="15.5703125" customWidth="1"/>
    <col min="11" max="11" width="19.28515625" customWidth="1"/>
    <col min="12" max="13" width="15.5703125" customWidth="1"/>
  </cols>
  <sheetData>
    <row r="1" spans="1:12" x14ac:dyDescent="0.25">
      <c r="A1" s="1" t="s">
        <v>60</v>
      </c>
    </row>
    <row r="2" spans="1:12" ht="15.75" thickBot="1" x14ac:dyDescent="0.3"/>
    <row r="3" spans="1:12" s="1" customFormat="1" ht="30.75" thickBot="1" x14ac:dyDescent="0.3">
      <c r="A3" s="1" t="s">
        <v>39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53</v>
      </c>
      <c r="G3" s="1" t="s">
        <v>52</v>
      </c>
      <c r="I3" s="16" t="s">
        <v>54</v>
      </c>
      <c r="J3" s="16" t="s">
        <v>55</v>
      </c>
      <c r="K3" s="17" t="s">
        <v>61</v>
      </c>
      <c r="L3" s="17" t="s">
        <v>52</v>
      </c>
    </row>
    <row r="4" spans="1:12" ht="15.75" thickBot="1" x14ac:dyDescent="0.3">
      <c r="A4" s="22" t="s">
        <v>75</v>
      </c>
      <c r="B4" s="23">
        <v>100000</v>
      </c>
      <c r="C4" s="24">
        <v>0.06</v>
      </c>
      <c r="D4" s="7">
        <f t="shared" ref="D4:D12" si="0">((1+C4)^(1/12))-1</f>
        <v>4.8675505653430484E-3</v>
      </c>
      <c r="E4" s="25">
        <f>10*12</f>
        <v>120</v>
      </c>
      <c r="F4" s="3">
        <f>(B4/((1-((1/((1+D4)^E4))))))*D4</f>
        <v>1102.2402614127152</v>
      </c>
      <c r="G4" s="4">
        <f>F4*E4-B4</f>
        <v>32268.831369525811</v>
      </c>
      <c r="I4" s="18">
        <f>SUM(B4:B16)</f>
        <v>398000</v>
      </c>
      <c r="J4" s="19">
        <f>((B4*C4)+(B5*C5)+(B6*C6)+(B7*C7)+(B8*C8)+(B9*C9)+(B10*C10)+(B11*C11)+(B12*C12)+(B13*C13)+(B14*C14)+(B15*C15)+(B16*C16))/I4</f>
        <v>0.15402010050251255</v>
      </c>
      <c r="K4" s="20">
        <f>SUM(F4:F16)</f>
        <v>8806.9428970856425</v>
      </c>
      <c r="L4" s="21">
        <f>SUM(G4:G17)</f>
        <v>154506.42761259121</v>
      </c>
    </row>
    <row r="5" spans="1:12" x14ac:dyDescent="0.25">
      <c r="A5" s="22" t="s">
        <v>40</v>
      </c>
      <c r="B5" s="23">
        <v>40000</v>
      </c>
      <c r="C5" s="24">
        <v>0.12</v>
      </c>
      <c r="D5" s="7">
        <f t="shared" si="0"/>
        <v>9.4887929345830457E-3</v>
      </c>
      <c r="E5" s="25">
        <v>70</v>
      </c>
      <c r="F5" s="2">
        <f t="shared" ref="F5:F11" si="1">SUM((B5/((1-((1/((1+D5)^E5)))))))*D5</f>
        <v>784.67014179061846</v>
      </c>
      <c r="G5" s="4">
        <f t="shared" ref="G5:G16" si="2">F5*E5-B5</f>
        <v>14926.909925343294</v>
      </c>
    </row>
    <row r="6" spans="1:12" x14ac:dyDescent="0.25">
      <c r="A6" s="22" t="s">
        <v>41</v>
      </c>
      <c r="B6" s="23">
        <v>20000</v>
      </c>
      <c r="C6" s="24">
        <v>0.15</v>
      </c>
      <c r="D6" s="7">
        <f t="shared" si="0"/>
        <v>1.171491691985338E-2</v>
      </c>
      <c r="E6" s="25">
        <v>48</v>
      </c>
      <c r="F6" s="2">
        <f t="shared" si="1"/>
        <v>547.11059917201419</v>
      </c>
      <c r="G6" s="4">
        <f t="shared" si="2"/>
        <v>6261.3087602566811</v>
      </c>
    </row>
    <row r="7" spans="1:12" x14ac:dyDescent="0.25">
      <c r="A7" s="22" t="s">
        <v>42</v>
      </c>
      <c r="B7" s="23">
        <v>50000</v>
      </c>
      <c r="C7" s="24">
        <v>0.6</v>
      </c>
      <c r="D7" s="7">
        <f t="shared" si="0"/>
        <v>3.9944107690504271E-2</v>
      </c>
      <c r="E7" s="25">
        <v>36</v>
      </c>
      <c r="F7" s="2">
        <f t="shared" si="1"/>
        <v>2642.2975629894268</v>
      </c>
      <c r="G7" s="4">
        <f t="shared" si="2"/>
        <v>45122.712267619369</v>
      </c>
    </row>
    <row r="8" spans="1:12" x14ac:dyDescent="0.25">
      <c r="A8" s="22" t="s">
        <v>43</v>
      </c>
      <c r="B8" s="23">
        <v>70000</v>
      </c>
      <c r="C8" s="24">
        <v>0.1</v>
      </c>
      <c r="D8" s="7">
        <f t="shared" si="0"/>
        <v>7.9741404289037643E-3</v>
      </c>
      <c r="E8" s="25">
        <v>60</v>
      </c>
      <c r="F8" s="2">
        <f t="shared" si="1"/>
        <v>1472.4907096538363</v>
      </c>
      <c r="G8" s="4">
        <f t="shared" si="2"/>
        <v>18349.442579230177</v>
      </c>
    </row>
    <row r="9" spans="1:12" x14ac:dyDescent="0.25">
      <c r="A9" s="22" t="s">
        <v>44</v>
      </c>
      <c r="B9" s="23">
        <v>80000</v>
      </c>
      <c r="C9" s="24">
        <v>0.09</v>
      </c>
      <c r="D9" s="7">
        <f t="shared" si="0"/>
        <v>7.2073233161367156E-3</v>
      </c>
      <c r="E9" s="25">
        <v>96</v>
      </c>
      <c r="F9" s="2">
        <f t="shared" si="1"/>
        <v>1157.4921386815001</v>
      </c>
      <c r="G9" s="4">
        <f t="shared" si="2"/>
        <v>31119.245313424006</v>
      </c>
    </row>
    <row r="10" spans="1:12" x14ac:dyDescent="0.25">
      <c r="A10" s="22" t="s">
        <v>45</v>
      </c>
      <c r="B10" s="23">
        <v>30000</v>
      </c>
      <c r="C10" s="24">
        <v>7.0000000000000007E-2</v>
      </c>
      <c r="D10" s="7">
        <f t="shared" si="0"/>
        <v>5.6541453874052738E-3</v>
      </c>
      <c r="E10" s="25">
        <v>60</v>
      </c>
      <c r="F10" s="2">
        <f t="shared" si="1"/>
        <v>590.99719071718505</v>
      </c>
      <c r="G10" s="4">
        <f t="shared" si="2"/>
        <v>5459.8314430311002</v>
      </c>
    </row>
    <row r="11" spans="1:12" x14ac:dyDescent="0.25">
      <c r="A11" s="22" t="s">
        <v>46</v>
      </c>
      <c r="B11" s="23">
        <v>5000</v>
      </c>
      <c r="C11" s="24">
        <v>0.15</v>
      </c>
      <c r="D11" s="7">
        <f t="shared" si="0"/>
        <v>1.171491691985338E-2</v>
      </c>
      <c r="E11" s="25">
        <v>24</v>
      </c>
      <c r="F11" s="2">
        <f t="shared" si="1"/>
        <v>240.20120351172054</v>
      </c>
      <c r="G11" s="4">
        <f t="shared" si="2"/>
        <v>764.82888428129263</v>
      </c>
    </row>
    <row r="12" spans="1:12" x14ac:dyDescent="0.25">
      <c r="A12" s="22" t="s">
        <v>47</v>
      </c>
      <c r="B12" s="23">
        <v>3000</v>
      </c>
      <c r="C12" s="24">
        <v>0.15</v>
      </c>
      <c r="D12" s="7">
        <f t="shared" si="0"/>
        <v>1.171491691985338E-2</v>
      </c>
      <c r="E12" s="25">
        <v>12</v>
      </c>
      <c r="F12" s="2">
        <f>SUM((B12/((1-((1/((1+D12)^E12)))))))*D12</f>
        <v>269.44308915662538</v>
      </c>
      <c r="G12" s="4">
        <f t="shared" si="2"/>
        <v>233.31706987950474</v>
      </c>
    </row>
    <row r="13" spans="1:12" x14ac:dyDescent="0.25">
      <c r="A13" s="22" t="s">
        <v>56</v>
      </c>
      <c r="B13" s="23">
        <v>0</v>
      </c>
      <c r="C13" s="24">
        <v>0.01</v>
      </c>
      <c r="D13" s="7">
        <f t="shared" ref="D13:D16" si="3">((1+C13)^(1/12))-1</f>
        <v>8.295381143461622E-4</v>
      </c>
      <c r="E13" s="25">
        <v>12</v>
      </c>
      <c r="F13" s="2">
        <f t="shared" ref="F13:F16" si="4">SUM((B13/((1-((1/((1+D13)^E13)))))))*D13</f>
        <v>0</v>
      </c>
      <c r="G13" s="4">
        <f t="shared" si="2"/>
        <v>0</v>
      </c>
    </row>
    <row r="14" spans="1:12" x14ac:dyDescent="0.25">
      <c r="A14" s="22" t="s">
        <v>57</v>
      </c>
      <c r="B14" s="23">
        <v>0</v>
      </c>
      <c r="C14" s="24">
        <v>0.01</v>
      </c>
      <c r="D14" s="7">
        <f t="shared" si="3"/>
        <v>8.295381143461622E-4</v>
      </c>
      <c r="E14" s="25">
        <v>12</v>
      </c>
      <c r="F14" s="2">
        <f t="shared" si="4"/>
        <v>0</v>
      </c>
      <c r="G14" s="4">
        <f t="shared" si="2"/>
        <v>0</v>
      </c>
    </row>
    <row r="15" spans="1:12" x14ac:dyDescent="0.25">
      <c r="A15" s="22" t="s">
        <v>58</v>
      </c>
      <c r="B15" s="23">
        <v>0</v>
      </c>
      <c r="C15" s="24">
        <v>0.01</v>
      </c>
      <c r="D15" s="7">
        <f t="shared" si="3"/>
        <v>8.295381143461622E-4</v>
      </c>
      <c r="E15" s="25">
        <v>12</v>
      </c>
      <c r="F15" s="2">
        <f t="shared" si="4"/>
        <v>0</v>
      </c>
      <c r="G15" s="4">
        <f t="shared" si="2"/>
        <v>0</v>
      </c>
    </row>
    <row r="16" spans="1:12" x14ac:dyDescent="0.25">
      <c r="A16" s="22" t="s">
        <v>59</v>
      </c>
      <c r="B16" s="23">
        <v>0</v>
      </c>
      <c r="C16" s="24">
        <v>0.01</v>
      </c>
      <c r="D16" s="7">
        <f t="shared" si="3"/>
        <v>8.295381143461622E-4</v>
      </c>
      <c r="E16" s="25">
        <v>12</v>
      </c>
      <c r="F16" s="2">
        <f t="shared" si="4"/>
        <v>0</v>
      </c>
      <c r="G16" s="4">
        <f t="shared" si="2"/>
        <v>0</v>
      </c>
    </row>
    <row r="17" spans="2:5" x14ac:dyDescent="0.25">
      <c r="B17" s="2"/>
    </row>
    <row r="18" spans="2:5" s="1" customFormat="1" x14ac:dyDescent="0.25">
      <c r="D18" s="5"/>
      <c r="E18" s="6"/>
    </row>
    <row r="23" spans="2:5" s="1" customFormat="1" x14ac:dyDescent="0.25">
      <c r="D23" s="5"/>
      <c r="E23" s="6"/>
    </row>
  </sheetData>
  <sheetProtection algorithmName="SHA-512" hashValue="vYNxQWBEmYII+ZLP1evlIqv0yoqze2vtj0qXtrHyxGVMAwDtzwUlCMyGoVUNlCDh4u7FeIqHiFxEvOsxw3aFGA==" saltValue="jquObySA9LE0F4RqOaZme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8693C-84FF-44AB-A3CC-9922CE0033A0}">
  <dimension ref="A1:B189"/>
  <sheetViews>
    <sheetView workbookViewId="0">
      <selection activeCell="B25" sqref="B25"/>
    </sheetView>
  </sheetViews>
  <sheetFormatPr defaultRowHeight="15" x14ac:dyDescent="0.25"/>
  <cols>
    <col min="1" max="1" width="48.140625" style="8" bestFit="1" customWidth="1"/>
    <col min="2" max="2" width="23" style="13" customWidth="1"/>
    <col min="3" max="3" width="24" style="8" customWidth="1"/>
    <col min="4" max="16384" width="9.140625" style="8"/>
  </cols>
  <sheetData>
    <row r="1" spans="1:2" ht="15.75" thickBot="1" x14ac:dyDescent="0.3">
      <c r="B1" s="15" t="s">
        <v>73</v>
      </c>
    </row>
    <row r="2" spans="1:2" x14ac:dyDescent="0.25">
      <c r="A2" s="26" t="s">
        <v>62</v>
      </c>
      <c r="B2" s="27">
        <v>22000</v>
      </c>
    </row>
    <row r="3" spans="1:2" x14ac:dyDescent="0.25">
      <c r="A3" s="28" t="s">
        <v>63</v>
      </c>
      <c r="B3" s="29">
        <v>1500</v>
      </c>
    </row>
    <row r="4" spans="1:2" x14ac:dyDescent="0.25">
      <c r="A4" s="28" t="s">
        <v>7</v>
      </c>
      <c r="B4" s="29"/>
    </row>
    <row r="5" spans="1:2" x14ac:dyDescent="0.25">
      <c r="A5" s="28" t="s">
        <v>7</v>
      </c>
      <c r="B5" s="29"/>
    </row>
    <row r="6" spans="1:2" x14ac:dyDescent="0.25">
      <c r="A6" s="28" t="s">
        <v>7</v>
      </c>
      <c r="B6" s="29"/>
    </row>
    <row r="7" spans="1:2" x14ac:dyDescent="0.25">
      <c r="A7" s="28" t="s">
        <v>7</v>
      </c>
      <c r="B7" s="29"/>
    </row>
    <row r="8" spans="1:2" x14ac:dyDescent="0.25">
      <c r="A8" s="28" t="s">
        <v>7</v>
      </c>
      <c r="B8" s="29"/>
    </row>
    <row r="9" spans="1:2" x14ac:dyDescent="0.25">
      <c r="A9" s="28" t="s">
        <v>7</v>
      </c>
      <c r="B9" s="29"/>
    </row>
    <row r="10" spans="1:2" x14ac:dyDescent="0.25">
      <c r="A10" s="28" t="s">
        <v>7</v>
      </c>
      <c r="B10" s="29"/>
    </row>
    <row r="11" spans="1:2" x14ac:dyDescent="0.25">
      <c r="A11" s="28" t="s">
        <v>7</v>
      </c>
      <c r="B11" s="29"/>
    </row>
    <row r="12" spans="1:2" x14ac:dyDescent="0.25">
      <c r="A12" s="28" t="s">
        <v>7</v>
      </c>
      <c r="B12" s="29"/>
    </row>
    <row r="13" spans="1:2" x14ac:dyDescent="0.25">
      <c r="A13" s="28" t="s">
        <v>7</v>
      </c>
      <c r="B13" s="29"/>
    </row>
    <row r="14" spans="1:2" x14ac:dyDescent="0.25">
      <c r="A14" s="28" t="s">
        <v>7</v>
      </c>
      <c r="B14" s="29"/>
    </row>
    <row r="15" spans="1:2" x14ac:dyDescent="0.25">
      <c r="A15" s="28" t="s">
        <v>7</v>
      </c>
      <c r="B15" s="29"/>
    </row>
    <row r="16" spans="1:2" x14ac:dyDescent="0.25">
      <c r="A16" s="28" t="s">
        <v>7</v>
      </c>
      <c r="B16" s="29"/>
    </row>
    <row r="17" spans="1:2" ht="15.75" thickBot="1" x14ac:dyDescent="0.3">
      <c r="A17" s="30" t="s">
        <v>7</v>
      </c>
      <c r="B17" s="31"/>
    </row>
    <row r="18" spans="1:2" x14ac:dyDescent="0.25">
      <c r="B18" s="13">
        <f>SUM(B2:B16)</f>
        <v>23500</v>
      </c>
    </row>
    <row r="20" spans="1:2" x14ac:dyDescent="0.25">
      <c r="B20" s="15"/>
    </row>
    <row r="21" spans="1:2" ht="15.75" thickBot="1" x14ac:dyDescent="0.3">
      <c r="A21" s="9" t="s">
        <v>0</v>
      </c>
      <c r="B21" s="15" t="s">
        <v>74</v>
      </c>
    </row>
    <row r="22" spans="1:2" x14ac:dyDescent="0.25">
      <c r="A22" s="26" t="s">
        <v>1</v>
      </c>
      <c r="B22" s="27">
        <v>3800</v>
      </c>
    </row>
    <row r="23" spans="1:2" x14ac:dyDescent="0.25">
      <c r="A23" s="28" t="s">
        <v>2</v>
      </c>
      <c r="B23" s="29">
        <v>4000</v>
      </c>
    </row>
    <row r="24" spans="1:2" x14ac:dyDescent="0.25">
      <c r="A24" s="28" t="s">
        <v>3</v>
      </c>
      <c r="B24" s="29">
        <v>7000</v>
      </c>
    </row>
    <row r="25" spans="1:2" x14ac:dyDescent="0.25">
      <c r="A25" s="28" t="s">
        <v>4</v>
      </c>
      <c r="B25" s="29">
        <v>500</v>
      </c>
    </row>
    <row r="26" spans="1:2" x14ac:dyDescent="0.25">
      <c r="A26" s="28" t="s">
        <v>5</v>
      </c>
      <c r="B26" s="29">
        <v>500</v>
      </c>
    </row>
    <row r="27" spans="1:2" x14ac:dyDescent="0.25">
      <c r="A27" s="28" t="s">
        <v>6</v>
      </c>
      <c r="B27" s="29"/>
    </row>
    <row r="28" spans="1:2" x14ac:dyDescent="0.25">
      <c r="A28" s="28" t="s">
        <v>7</v>
      </c>
      <c r="B28" s="29"/>
    </row>
    <row r="29" spans="1:2" x14ac:dyDescent="0.25">
      <c r="A29" s="28" t="s">
        <v>7</v>
      </c>
      <c r="B29" s="29"/>
    </row>
    <row r="30" spans="1:2" x14ac:dyDescent="0.25">
      <c r="A30" s="28" t="s">
        <v>7</v>
      </c>
      <c r="B30" s="29"/>
    </row>
    <row r="31" spans="1:2" x14ac:dyDescent="0.25">
      <c r="A31" s="28" t="s">
        <v>7</v>
      </c>
      <c r="B31" s="29"/>
    </row>
    <row r="32" spans="1:2" x14ac:dyDescent="0.25">
      <c r="A32" s="28" t="s">
        <v>7</v>
      </c>
      <c r="B32" s="29"/>
    </row>
    <row r="33" spans="1:2" x14ac:dyDescent="0.25">
      <c r="A33" s="28" t="s">
        <v>7</v>
      </c>
      <c r="B33" s="29"/>
    </row>
    <row r="34" spans="1:2" x14ac:dyDescent="0.25">
      <c r="A34" s="28" t="s">
        <v>7</v>
      </c>
      <c r="B34" s="29"/>
    </row>
    <row r="35" spans="1:2" x14ac:dyDescent="0.25">
      <c r="A35" s="28" t="s">
        <v>7</v>
      </c>
      <c r="B35" s="29"/>
    </row>
    <row r="36" spans="1:2" x14ac:dyDescent="0.25">
      <c r="A36" s="28" t="s">
        <v>7</v>
      </c>
      <c r="B36" s="29"/>
    </row>
    <row r="37" spans="1:2" ht="15.75" thickBot="1" x14ac:dyDescent="0.3">
      <c r="A37" s="30" t="s">
        <v>7</v>
      </c>
      <c r="B37" s="31"/>
    </row>
    <row r="38" spans="1:2" x14ac:dyDescent="0.25">
      <c r="A38" s="12"/>
      <c r="B38" s="13">
        <f>SUM(B22:B37)</f>
        <v>15800</v>
      </c>
    </row>
    <row r="39" spans="1:2" ht="15.75" thickBot="1" x14ac:dyDescent="0.3">
      <c r="A39" s="9" t="s">
        <v>71</v>
      </c>
    </row>
    <row r="40" spans="1:2" x14ac:dyDescent="0.25">
      <c r="A40" s="32" t="s">
        <v>8</v>
      </c>
      <c r="B40" s="27"/>
    </row>
    <row r="41" spans="1:2" x14ac:dyDescent="0.25">
      <c r="A41" s="33" t="s">
        <v>9</v>
      </c>
      <c r="B41" s="29"/>
    </row>
    <row r="42" spans="1:2" x14ac:dyDescent="0.25">
      <c r="A42" s="33" t="s">
        <v>10</v>
      </c>
      <c r="B42" s="29"/>
    </row>
    <row r="43" spans="1:2" x14ac:dyDescent="0.25">
      <c r="A43" s="33" t="s">
        <v>11</v>
      </c>
      <c r="B43" s="29"/>
    </row>
    <row r="44" spans="1:2" x14ac:dyDescent="0.25">
      <c r="A44" s="33" t="s">
        <v>12</v>
      </c>
      <c r="B44" s="29"/>
    </row>
    <row r="45" spans="1:2" x14ac:dyDescent="0.25">
      <c r="A45" s="33" t="s">
        <v>13</v>
      </c>
      <c r="B45" s="29"/>
    </row>
    <row r="46" spans="1:2" x14ac:dyDescent="0.25">
      <c r="A46" s="33" t="s">
        <v>7</v>
      </c>
      <c r="B46" s="29"/>
    </row>
    <row r="47" spans="1:2" x14ac:dyDescent="0.25">
      <c r="A47" s="33" t="s">
        <v>7</v>
      </c>
      <c r="B47" s="29"/>
    </row>
    <row r="48" spans="1:2" x14ac:dyDescent="0.25">
      <c r="A48" s="33" t="s">
        <v>7</v>
      </c>
      <c r="B48" s="29"/>
    </row>
    <row r="49" spans="1:2" x14ac:dyDescent="0.25">
      <c r="A49" s="33" t="s">
        <v>7</v>
      </c>
      <c r="B49" s="29"/>
    </row>
    <row r="50" spans="1:2" x14ac:dyDescent="0.25">
      <c r="A50" s="33" t="s">
        <v>7</v>
      </c>
      <c r="B50" s="29"/>
    </row>
    <row r="51" spans="1:2" x14ac:dyDescent="0.25">
      <c r="A51" s="33" t="s">
        <v>7</v>
      </c>
      <c r="B51" s="29"/>
    </row>
    <row r="52" spans="1:2" x14ac:dyDescent="0.25">
      <c r="A52" s="33" t="s">
        <v>7</v>
      </c>
      <c r="B52" s="29"/>
    </row>
    <row r="53" spans="1:2" x14ac:dyDescent="0.25">
      <c r="A53" s="33" t="s">
        <v>7</v>
      </c>
      <c r="B53" s="29"/>
    </row>
    <row r="54" spans="1:2" x14ac:dyDescent="0.25">
      <c r="A54" s="33" t="s">
        <v>7</v>
      </c>
      <c r="B54" s="29"/>
    </row>
    <row r="55" spans="1:2" ht="15.75" thickBot="1" x14ac:dyDescent="0.3">
      <c r="A55" s="34" t="s">
        <v>7</v>
      </c>
      <c r="B55" s="31"/>
    </row>
    <row r="56" spans="1:2" x14ac:dyDescent="0.25">
      <c r="A56" s="12"/>
      <c r="B56" s="13">
        <f>SUM(B40:B55)</f>
        <v>0</v>
      </c>
    </row>
    <row r="57" spans="1:2" ht="15.75" thickBot="1" x14ac:dyDescent="0.3">
      <c r="A57" s="9" t="s">
        <v>64</v>
      </c>
    </row>
    <row r="58" spans="1:2" x14ac:dyDescent="0.25">
      <c r="A58" s="32" t="s">
        <v>14</v>
      </c>
      <c r="B58" s="27"/>
    </row>
    <row r="59" spans="1:2" x14ac:dyDescent="0.25">
      <c r="A59" s="33" t="s">
        <v>16</v>
      </c>
      <c r="B59" s="29"/>
    </row>
    <row r="60" spans="1:2" x14ac:dyDescent="0.25">
      <c r="A60" s="33" t="s">
        <v>15</v>
      </c>
      <c r="B60" s="29"/>
    </row>
    <row r="61" spans="1:2" x14ac:dyDescent="0.25">
      <c r="A61" s="33" t="s">
        <v>7</v>
      </c>
      <c r="B61" s="29"/>
    </row>
    <row r="62" spans="1:2" x14ac:dyDescent="0.25">
      <c r="A62" s="33" t="s">
        <v>7</v>
      </c>
      <c r="B62" s="29"/>
    </row>
    <row r="63" spans="1:2" x14ac:dyDescent="0.25">
      <c r="A63" s="33" t="s">
        <v>7</v>
      </c>
      <c r="B63" s="29"/>
    </row>
    <row r="64" spans="1:2" x14ac:dyDescent="0.25">
      <c r="A64" s="33" t="s">
        <v>7</v>
      </c>
      <c r="B64" s="29"/>
    </row>
    <row r="65" spans="1:2" x14ac:dyDescent="0.25">
      <c r="A65" s="33" t="s">
        <v>7</v>
      </c>
      <c r="B65" s="29"/>
    </row>
    <row r="66" spans="1:2" x14ac:dyDescent="0.25">
      <c r="A66" s="33" t="s">
        <v>7</v>
      </c>
      <c r="B66" s="29"/>
    </row>
    <row r="67" spans="1:2" x14ac:dyDescent="0.25">
      <c r="A67" s="33" t="s">
        <v>7</v>
      </c>
      <c r="B67" s="29"/>
    </row>
    <row r="68" spans="1:2" x14ac:dyDescent="0.25">
      <c r="A68" s="33" t="s">
        <v>7</v>
      </c>
      <c r="B68" s="29"/>
    </row>
    <row r="69" spans="1:2" x14ac:dyDescent="0.25">
      <c r="A69" s="33" t="s">
        <v>7</v>
      </c>
      <c r="B69" s="29"/>
    </row>
    <row r="70" spans="1:2" x14ac:dyDescent="0.25">
      <c r="A70" s="33" t="s">
        <v>7</v>
      </c>
      <c r="B70" s="29"/>
    </row>
    <row r="71" spans="1:2" x14ac:dyDescent="0.25">
      <c r="A71" s="33" t="s">
        <v>7</v>
      </c>
      <c r="B71" s="29"/>
    </row>
    <row r="72" spans="1:2" x14ac:dyDescent="0.25">
      <c r="A72" s="33" t="s">
        <v>7</v>
      </c>
      <c r="B72" s="29"/>
    </row>
    <row r="73" spans="1:2" ht="15.75" thickBot="1" x14ac:dyDescent="0.3">
      <c r="A73" s="34" t="s">
        <v>7</v>
      </c>
      <c r="B73" s="31"/>
    </row>
    <row r="74" spans="1:2" x14ac:dyDescent="0.25">
      <c r="A74" s="12"/>
      <c r="B74" s="13">
        <f>SUM(B58:B73)</f>
        <v>0</v>
      </c>
    </row>
    <row r="75" spans="1:2" ht="15.75" thickBot="1" x14ac:dyDescent="0.3">
      <c r="A75" s="9" t="s">
        <v>17</v>
      </c>
    </row>
    <row r="76" spans="1:2" x14ac:dyDescent="0.25">
      <c r="A76" s="32" t="s">
        <v>18</v>
      </c>
      <c r="B76" s="27"/>
    </row>
    <row r="77" spans="1:2" x14ac:dyDescent="0.25">
      <c r="A77" s="33" t="s">
        <v>19</v>
      </c>
      <c r="B77" s="29"/>
    </row>
    <row r="78" spans="1:2" x14ac:dyDescent="0.25">
      <c r="A78" s="33" t="s">
        <v>7</v>
      </c>
      <c r="B78" s="29"/>
    </row>
    <row r="79" spans="1:2" x14ac:dyDescent="0.25">
      <c r="A79" s="33" t="s">
        <v>7</v>
      </c>
      <c r="B79" s="29"/>
    </row>
    <row r="80" spans="1:2" x14ac:dyDescent="0.25">
      <c r="A80" s="33" t="s">
        <v>7</v>
      </c>
      <c r="B80" s="29"/>
    </row>
    <row r="81" spans="1:2" x14ac:dyDescent="0.25">
      <c r="A81" s="33" t="s">
        <v>7</v>
      </c>
      <c r="B81" s="29"/>
    </row>
    <row r="82" spans="1:2" x14ac:dyDescent="0.25">
      <c r="A82" s="33" t="s">
        <v>7</v>
      </c>
      <c r="B82" s="29"/>
    </row>
    <row r="83" spans="1:2" x14ac:dyDescent="0.25">
      <c r="A83" s="33" t="s">
        <v>7</v>
      </c>
      <c r="B83" s="29"/>
    </row>
    <row r="84" spans="1:2" x14ac:dyDescent="0.25">
      <c r="A84" s="33" t="s">
        <v>7</v>
      </c>
      <c r="B84" s="29"/>
    </row>
    <row r="85" spans="1:2" x14ac:dyDescent="0.25">
      <c r="A85" s="33" t="s">
        <v>7</v>
      </c>
      <c r="B85" s="29"/>
    </row>
    <row r="86" spans="1:2" x14ac:dyDescent="0.25">
      <c r="A86" s="33" t="s">
        <v>7</v>
      </c>
      <c r="B86" s="29"/>
    </row>
    <row r="87" spans="1:2" x14ac:dyDescent="0.25">
      <c r="A87" s="33" t="s">
        <v>7</v>
      </c>
      <c r="B87" s="29"/>
    </row>
    <row r="88" spans="1:2" x14ac:dyDescent="0.25">
      <c r="A88" s="33" t="s">
        <v>7</v>
      </c>
      <c r="B88" s="29"/>
    </row>
    <row r="89" spans="1:2" x14ac:dyDescent="0.25">
      <c r="A89" s="33" t="s">
        <v>7</v>
      </c>
      <c r="B89" s="29"/>
    </row>
    <row r="90" spans="1:2" x14ac:dyDescent="0.25">
      <c r="A90" s="33" t="s">
        <v>7</v>
      </c>
      <c r="B90" s="29"/>
    </row>
    <row r="91" spans="1:2" ht="15.75" thickBot="1" x14ac:dyDescent="0.3">
      <c r="A91" s="34" t="s">
        <v>7</v>
      </c>
      <c r="B91" s="31"/>
    </row>
    <row r="92" spans="1:2" x14ac:dyDescent="0.25">
      <c r="A92" s="12"/>
      <c r="B92" s="13">
        <f>SUM(B76:B91)</f>
        <v>0</v>
      </c>
    </row>
    <row r="93" spans="1:2" ht="15.75" thickBot="1" x14ac:dyDescent="0.3">
      <c r="A93" s="9" t="s">
        <v>72</v>
      </c>
    </row>
    <row r="94" spans="1:2" x14ac:dyDescent="0.25">
      <c r="A94" s="32" t="s">
        <v>65</v>
      </c>
      <c r="B94" s="27"/>
    </row>
    <row r="95" spans="1:2" x14ac:dyDescent="0.25">
      <c r="A95" s="33" t="s">
        <v>20</v>
      </c>
      <c r="B95" s="29"/>
    </row>
    <row r="96" spans="1:2" x14ac:dyDescent="0.25">
      <c r="A96" s="33" t="s">
        <v>21</v>
      </c>
      <c r="B96" s="29"/>
    </row>
    <row r="97" spans="1:2" x14ac:dyDescent="0.25">
      <c r="A97" s="33" t="s">
        <v>7</v>
      </c>
      <c r="B97" s="29"/>
    </row>
    <row r="98" spans="1:2" x14ac:dyDescent="0.25">
      <c r="A98" s="33" t="s">
        <v>7</v>
      </c>
      <c r="B98" s="29"/>
    </row>
    <row r="99" spans="1:2" x14ac:dyDescent="0.25">
      <c r="A99" s="33" t="s">
        <v>7</v>
      </c>
      <c r="B99" s="29"/>
    </row>
    <row r="100" spans="1:2" x14ac:dyDescent="0.25">
      <c r="A100" s="33" t="s">
        <v>7</v>
      </c>
      <c r="B100" s="29"/>
    </row>
    <row r="101" spans="1:2" x14ac:dyDescent="0.25">
      <c r="A101" s="33" t="s">
        <v>7</v>
      </c>
      <c r="B101" s="29"/>
    </row>
    <row r="102" spans="1:2" x14ac:dyDescent="0.25">
      <c r="A102" s="33" t="s">
        <v>7</v>
      </c>
      <c r="B102" s="29"/>
    </row>
    <row r="103" spans="1:2" x14ac:dyDescent="0.25">
      <c r="A103" s="33" t="s">
        <v>7</v>
      </c>
      <c r="B103" s="29"/>
    </row>
    <row r="104" spans="1:2" x14ac:dyDescent="0.25">
      <c r="A104" s="33" t="s">
        <v>7</v>
      </c>
      <c r="B104" s="29"/>
    </row>
    <row r="105" spans="1:2" x14ac:dyDescent="0.25">
      <c r="A105" s="33" t="s">
        <v>7</v>
      </c>
      <c r="B105" s="29"/>
    </row>
    <row r="106" spans="1:2" x14ac:dyDescent="0.25">
      <c r="A106" s="33" t="s">
        <v>7</v>
      </c>
      <c r="B106" s="29"/>
    </row>
    <row r="107" spans="1:2" x14ac:dyDescent="0.25">
      <c r="A107" s="33" t="s">
        <v>7</v>
      </c>
      <c r="B107" s="29"/>
    </row>
    <row r="108" spans="1:2" x14ac:dyDescent="0.25">
      <c r="A108" s="33" t="s">
        <v>7</v>
      </c>
      <c r="B108" s="29"/>
    </row>
    <row r="109" spans="1:2" ht="15.75" thickBot="1" x14ac:dyDescent="0.3">
      <c r="A109" s="34" t="s">
        <v>7</v>
      </c>
      <c r="B109" s="31"/>
    </row>
    <row r="110" spans="1:2" x14ac:dyDescent="0.25">
      <c r="A110" s="12"/>
      <c r="B110" s="13">
        <f>SUM(B94:B109)</f>
        <v>0</v>
      </c>
    </row>
    <row r="111" spans="1:2" ht="15.75" thickBot="1" x14ac:dyDescent="0.3">
      <c r="A111" s="9" t="s">
        <v>22</v>
      </c>
    </row>
    <row r="112" spans="1:2" x14ac:dyDescent="0.25">
      <c r="A112" s="32" t="s">
        <v>22</v>
      </c>
      <c r="B112" s="27"/>
    </row>
    <row r="113" spans="1:2" x14ac:dyDescent="0.25">
      <c r="A113" s="33" t="s">
        <v>23</v>
      </c>
      <c r="B113" s="29"/>
    </row>
    <row r="114" spans="1:2" x14ac:dyDescent="0.25">
      <c r="A114" s="33" t="s">
        <v>7</v>
      </c>
      <c r="B114" s="29"/>
    </row>
    <row r="115" spans="1:2" x14ac:dyDescent="0.25">
      <c r="A115" s="33" t="s">
        <v>7</v>
      </c>
      <c r="B115" s="29"/>
    </row>
    <row r="116" spans="1:2" x14ac:dyDescent="0.25">
      <c r="A116" s="33" t="s">
        <v>7</v>
      </c>
      <c r="B116" s="29"/>
    </row>
    <row r="117" spans="1:2" x14ac:dyDescent="0.25">
      <c r="A117" s="33" t="s">
        <v>7</v>
      </c>
      <c r="B117" s="29"/>
    </row>
    <row r="118" spans="1:2" x14ac:dyDescent="0.25">
      <c r="A118" s="33" t="s">
        <v>7</v>
      </c>
      <c r="B118" s="29"/>
    </row>
    <row r="119" spans="1:2" x14ac:dyDescent="0.25">
      <c r="A119" s="33" t="s">
        <v>7</v>
      </c>
      <c r="B119" s="29"/>
    </row>
    <row r="120" spans="1:2" x14ac:dyDescent="0.25">
      <c r="A120" s="33" t="s">
        <v>7</v>
      </c>
      <c r="B120" s="29"/>
    </row>
    <row r="121" spans="1:2" x14ac:dyDescent="0.25">
      <c r="A121" s="33" t="s">
        <v>7</v>
      </c>
      <c r="B121" s="29"/>
    </row>
    <row r="122" spans="1:2" x14ac:dyDescent="0.25">
      <c r="A122" s="33" t="s">
        <v>7</v>
      </c>
      <c r="B122" s="29"/>
    </row>
    <row r="123" spans="1:2" x14ac:dyDescent="0.25">
      <c r="A123" s="33" t="s">
        <v>7</v>
      </c>
      <c r="B123" s="29"/>
    </row>
    <row r="124" spans="1:2" x14ac:dyDescent="0.25">
      <c r="A124" s="33" t="s">
        <v>7</v>
      </c>
      <c r="B124" s="29"/>
    </row>
    <row r="125" spans="1:2" x14ac:dyDescent="0.25">
      <c r="A125" s="33" t="s">
        <v>7</v>
      </c>
      <c r="B125" s="29"/>
    </row>
    <row r="126" spans="1:2" x14ac:dyDescent="0.25">
      <c r="A126" s="33" t="s">
        <v>7</v>
      </c>
      <c r="B126" s="29"/>
    </row>
    <row r="127" spans="1:2" ht="15.75" thickBot="1" x14ac:dyDescent="0.3">
      <c r="A127" s="34" t="s">
        <v>7</v>
      </c>
      <c r="B127" s="31"/>
    </row>
    <row r="128" spans="1:2" x14ac:dyDescent="0.25">
      <c r="A128" s="12"/>
      <c r="B128" s="13">
        <f>SUM(B112:B127)</f>
        <v>0</v>
      </c>
    </row>
    <row r="129" spans="1:2" ht="15.75" thickBot="1" x14ac:dyDescent="0.3">
      <c r="A129" s="9" t="s">
        <v>24</v>
      </c>
    </row>
    <row r="130" spans="1:2" x14ac:dyDescent="0.25">
      <c r="A130" s="32" t="s">
        <v>25</v>
      </c>
      <c r="B130" s="27"/>
    </row>
    <row r="131" spans="1:2" x14ac:dyDescent="0.25">
      <c r="A131" s="33" t="s">
        <v>26</v>
      </c>
      <c r="B131" s="29"/>
    </row>
    <row r="132" spans="1:2" x14ac:dyDescent="0.25">
      <c r="A132" s="33" t="s">
        <v>27</v>
      </c>
      <c r="B132" s="29"/>
    </row>
    <row r="133" spans="1:2" x14ac:dyDescent="0.25">
      <c r="A133" s="33" t="s">
        <v>28</v>
      </c>
      <c r="B133" s="29"/>
    </row>
    <row r="134" spans="1:2" x14ac:dyDescent="0.25">
      <c r="A134" s="33" t="s">
        <v>29</v>
      </c>
      <c r="B134" s="29"/>
    </row>
    <row r="135" spans="1:2" x14ac:dyDescent="0.25">
      <c r="A135" s="33" t="s">
        <v>30</v>
      </c>
      <c r="B135" s="29"/>
    </row>
    <row r="136" spans="1:2" x14ac:dyDescent="0.25">
      <c r="A136" s="33" t="s">
        <v>31</v>
      </c>
      <c r="B136" s="29"/>
    </row>
    <row r="137" spans="1:2" x14ac:dyDescent="0.25">
      <c r="A137" s="33" t="s">
        <v>32</v>
      </c>
      <c r="B137" s="29"/>
    </row>
    <row r="138" spans="1:2" x14ac:dyDescent="0.25">
      <c r="A138" s="33" t="s">
        <v>67</v>
      </c>
      <c r="B138" s="29"/>
    </row>
    <row r="139" spans="1:2" x14ac:dyDescent="0.25">
      <c r="A139" s="33" t="s">
        <v>68</v>
      </c>
      <c r="B139" s="29"/>
    </row>
    <row r="140" spans="1:2" x14ac:dyDescent="0.25">
      <c r="A140" s="33" t="s">
        <v>7</v>
      </c>
      <c r="B140" s="29"/>
    </row>
    <row r="141" spans="1:2" x14ac:dyDescent="0.25">
      <c r="A141" s="33" t="s">
        <v>7</v>
      </c>
      <c r="B141" s="29"/>
    </row>
    <row r="142" spans="1:2" x14ac:dyDescent="0.25">
      <c r="A142" s="33" t="s">
        <v>7</v>
      </c>
      <c r="B142" s="29"/>
    </row>
    <row r="143" spans="1:2" x14ac:dyDescent="0.25">
      <c r="A143" s="33" t="s">
        <v>7</v>
      </c>
      <c r="B143" s="29"/>
    </row>
    <row r="144" spans="1:2" x14ac:dyDescent="0.25">
      <c r="A144" s="33" t="s">
        <v>7</v>
      </c>
      <c r="B144" s="29"/>
    </row>
    <row r="145" spans="1:2" ht="15.75" thickBot="1" x14ac:dyDescent="0.3">
      <c r="A145" s="34" t="s">
        <v>7</v>
      </c>
      <c r="B145" s="31"/>
    </row>
    <row r="146" spans="1:2" x14ac:dyDescent="0.25">
      <c r="A146" s="12"/>
      <c r="B146" s="13">
        <f>SUM(B130:B145)</f>
        <v>0</v>
      </c>
    </row>
    <row r="147" spans="1:2" ht="15.75" thickBot="1" x14ac:dyDescent="0.3">
      <c r="A147" s="9" t="s">
        <v>33</v>
      </c>
    </row>
    <row r="148" spans="1:2" x14ac:dyDescent="0.25">
      <c r="A148" s="32" t="s">
        <v>38</v>
      </c>
      <c r="B148" s="27"/>
    </row>
    <row r="149" spans="1:2" x14ac:dyDescent="0.25">
      <c r="A149" s="33" t="s">
        <v>34</v>
      </c>
      <c r="B149" s="29"/>
    </row>
    <row r="150" spans="1:2" x14ac:dyDescent="0.25">
      <c r="A150" s="33" t="s">
        <v>35</v>
      </c>
      <c r="B150" s="29"/>
    </row>
    <row r="151" spans="1:2" x14ac:dyDescent="0.25">
      <c r="A151" s="33" t="s">
        <v>36</v>
      </c>
      <c r="B151" s="29"/>
    </row>
    <row r="152" spans="1:2" x14ac:dyDescent="0.25">
      <c r="A152" s="33" t="s">
        <v>37</v>
      </c>
      <c r="B152" s="29"/>
    </row>
    <row r="153" spans="1:2" x14ac:dyDescent="0.25">
      <c r="A153" s="33" t="s">
        <v>7</v>
      </c>
      <c r="B153" s="29"/>
    </row>
    <row r="154" spans="1:2" x14ac:dyDescent="0.25">
      <c r="A154" s="33" t="s">
        <v>7</v>
      </c>
      <c r="B154" s="29"/>
    </row>
    <row r="155" spans="1:2" x14ac:dyDescent="0.25">
      <c r="A155" s="33" t="s">
        <v>7</v>
      </c>
      <c r="B155" s="29"/>
    </row>
    <row r="156" spans="1:2" x14ac:dyDescent="0.25">
      <c r="A156" s="33" t="s">
        <v>7</v>
      </c>
      <c r="B156" s="29"/>
    </row>
    <row r="157" spans="1:2" x14ac:dyDescent="0.25">
      <c r="A157" s="33" t="s">
        <v>7</v>
      </c>
      <c r="B157" s="29"/>
    </row>
    <row r="158" spans="1:2" x14ac:dyDescent="0.25">
      <c r="A158" s="33" t="s">
        <v>7</v>
      </c>
      <c r="B158" s="29"/>
    </row>
    <row r="159" spans="1:2" x14ac:dyDescent="0.25">
      <c r="A159" s="33" t="s">
        <v>7</v>
      </c>
      <c r="B159" s="29"/>
    </row>
    <row r="160" spans="1:2" x14ac:dyDescent="0.25">
      <c r="A160" s="33" t="s">
        <v>7</v>
      </c>
      <c r="B160" s="29"/>
    </row>
    <row r="161" spans="1:2" x14ac:dyDescent="0.25">
      <c r="A161" s="33" t="s">
        <v>7</v>
      </c>
      <c r="B161" s="29"/>
    </row>
    <row r="162" spans="1:2" x14ac:dyDescent="0.25">
      <c r="A162" s="33" t="s">
        <v>7</v>
      </c>
      <c r="B162" s="29"/>
    </row>
    <row r="163" spans="1:2" ht="15.75" thickBot="1" x14ac:dyDescent="0.3">
      <c r="A163" s="34" t="s">
        <v>7</v>
      </c>
      <c r="B163" s="31"/>
    </row>
    <row r="164" spans="1:2" x14ac:dyDescent="0.25">
      <c r="A164" s="12"/>
      <c r="B164" s="13">
        <f>SUM(B148:B163)</f>
        <v>0</v>
      </c>
    </row>
    <row r="165" spans="1:2" ht="15.75" thickBot="1" x14ac:dyDescent="0.3">
      <c r="A165" s="10" t="s">
        <v>66</v>
      </c>
    </row>
    <row r="166" spans="1:2" x14ac:dyDescent="0.25">
      <c r="A166" s="32" t="s">
        <v>7</v>
      </c>
      <c r="B166" s="27"/>
    </row>
    <row r="167" spans="1:2" x14ac:dyDescent="0.25">
      <c r="A167" s="33" t="s">
        <v>7</v>
      </c>
      <c r="B167" s="29"/>
    </row>
    <row r="168" spans="1:2" x14ac:dyDescent="0.25">
      <c r="A168" s="33" t="s">
        <v>7</v>
      </c>
      <c r="B168" s="29"/>
    </row>
    <row r="169" spans="1:2" x14ac:dyDescent="0.25">
      <c r="A169" s="33" t="s">
        <v>7</v>
      </c>
      <c r="B169" s="29"/>
    </row>
    <row r="170" spans="1:2" x14ac:dyDescent="0.25">
      <c r="A170" s="33" t="s">
        <v>7</v>
      </c>
      <c r="B170" s="29"/>
    </row>
    <row r="171" spans="1:2" x14ac:dyDescent="0.25">
      <c r="A171" s="33" t="s">
        <v>7</v>
      </c>
      <c r="B171" s="29"/>
    </row>
    <row r="172" spans="1:2" x14ac:dyDescent="0.25">
      <c r="A172" s="33" t="s">
        <v>7</v>
      </c>
      <c r="B172" s="29"/>
    </row>
    <row r="173" spans="1:2" x14ac:dyDescent="0.25">
      <c r="A173" s="33" t="s">
        <v>7</v>
      </c>
      <c r="B173" s="29"/>
    </row>
    <row r="174" spans="1:2" x14ac:dyDescent="0.25">
      <c r="A174" s="33" t="s">
        <v>7</v>
      </c>
      <c r="B174" s="29"/>
    </row>
    <row r="175" spans="1:2" x14ac:dyDescent="0.25">
      <c r="A175" s="33" t="s">
        <v>7</v>
      </c>
      <c r="B175" s="29"/>
    </row>
    <row r="176" spans="1:2" x14ac:dyDescent="0.25">
      <c r="A176" s="33" t="s">
        <v>7</v>
      </c>
      <c r="B176" s="29"/>
    </row>
    <row r="177" spans="1:2" x14ac:dyDescent="0.25">
      <c r="A177" s="33" t="s">
        <v>7</v>
      </c>
      <c r="B177" s="29"/>
    </row>
    <row r="178" spans="1:2" x14ac:dyDescent="0.25">
      <c r="A178" s="33" t="s">
        <v>7</v>
      </c>
      <c r="B178" s="29"/>
    </row>
    <row r="179" spans="1:2" x14ac:dyDescent="0.25">
      <c r="A179" s="33" t="s">
        <v>7</v>
      </c>
      <c r="B179" s="29"/>
    </row>
    <row r="180" spans="1:2" x14ac:dyDescent="0.25">
      <c r="A180" s="33" t="s">
        <v>7</v>
      </c>
      <c r="B180" s="29"/>
    </row>
    <row r="181" spans="1:2" ht="15.75" thickBot="1" x14ac:dyDescent="0.3">
      <c r="A181" s="34" t="s">
        <v>7</v>
      </c>
      <c r="B181" s="31"/>
    </row>
    <row r="182" spans="1:2" x14ac:dyDescent="0.25">
      <c r="A182" s="12"/>
      <c r="B182" s="13">
        <f>SUM(B166:B181)</f>
        <v>0</v>
      </c>
    </row>
    <row r="186" spans="1:2" x14ac:dyDescent="0.25">
      <c r="A186" s="9" t="s">
        <v>69</v>
      </c>
      <c r="B186" s="13">
        <f>B38+B56+B74+B92+B110+B128+B146+B164+B182</f>
        <v>15800</v>
      </c>
    </row>
    <row r="189" spans="1:2" s="11" customFormat="1" ht="18.75" x14ac:dyDescent="0.3">
      <c r="A189" s="11" t="s">
        <v>70</v>
      </c>
      <c r="B189" s="14">
        <f>B18-B186</f>
        <v>7700</v>
      </c>
    </row>
  </sheetData>
  <sheetProtection algorithmName="SHA-512" hashValue="n7jG2GRdo31tUHsOif98dc/pkc7SQjlJO8ZkimGiO2TGqY8BjESalK9xEQ5sTMkgZz/xVtqbaj0Bt9kz5+fqzg==" saltValue="IsIVEcExuLKVEv2uP3TEL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Översikt lån</vt:lpstr>
      <vt:lpstr>Översikt ekonomi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alsike abdu</dc:creator>
  <cp:lastModifiedBy>alsike abdu</cp:lastModifiedBy>
  <dcterms:created xsi:type="dcterms:W3CDTF">2018-10-29T13:23:52Z</dcterms:created>
  <dcterms:modified xsi:type="dcterms:W3CDTF">2018-10-31T14:19:40Z</dcterms:modified>
</cp:coreProperties>
</file>